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gerhverv-my.sharepoint.com/personal/klausen_ga_gl/Documents/1 hjemmeside/"/>
    </mc:Choice>
  </mc:AlternateContent>
  <xr:revisionPtr revIDLastSave="0" documentId="8_{6AE104C8-5E35-44FB-9962-A7CA4E858DAD}" xr6:coauthVersionLast="47" xr6:coauthVersionMax="47" xr10:uidLastSave="{00000000-0000-0000-0000-000000000000}"/>
  <bookViews>
    <workbookView xWindow="6795" yWindow="1545" windowWidth="21600" windowHeight="11295" activeTab="2" xr2:uid="{FF4396D7-B112-4DF0-AC89-ECA8B5A6D450}"/>
  </bookViews>
  <sheets>
    <sheet name="Månedslønnede" sheetId="1" r:id="rId1"/>
    <sheet name="Timelønnede med fast timetal" sheetId="2" r:id="rId2"/>
    <sheet name="Lønmodtagere uden fast timetal" sheetId="4" r:id="rId3"/>
    <sheet name="Vejledning" sheetId="3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30" i="4" l="1"/>
  <c r="B27" i="1"/>
  <c r="D27" i="2"/>
  <c r="B27" i="2"/>
  <c r="C14" i="2"/>
  <c r="F14" i="2" s="1"/>
  <c r="K13" i="4"/>
  <c r="B14" i="4"/>
  <c r="E14" i="4" s="1"/>
  <c r="B11" i="4"/>
  <c r="C11" i="2"/>
  <c r="C9" i="2"/>
  <c r="F10" i="2" s="1"/>
  <c r="D13" i="2"/>
  <c r="H13" i="2"/>
  <c r="C3" i="2"/>
  <c r="C5" i="2"/>
  <c r="H7" i="2"/>
  <c r="J10" i="4"/>
  <c r="I10" i="4"/>
  <c r="H10" i="4"/>
  <c r="G10" i="4"/>
  <c r="F10" i="4"/>
  <c r="E10" i="4"/>
  <c r="D10" i="4"/>
  <c r="K9" i="4"/>
  <c r="K6" i="4"/>
  <c r="B5" i="4"/>
  <c r="D30" i="4" s="1"/>
  <c r="D31" i="4" s="1"/>
  <c r="J4" i="4"/>
  <c r="I4" i="4"/>
  <c r="H4" i="4"/>
  <c r="G4" i="4"/>
  <c r="F4" i="4"/>
  <c r="E4" i="4"/>
  <c r="D4" i="4"/>
  <c r="K3" i="4"/>
  <c r="B31" i="4" l="1"/>
  <c r="B34" i="4" s="1"/>
  <c r="K4" i="4"/>
  <c r="G10" i="2"/>
  <c r="G11" i="2" s="1"/>
  <c r="E10" i="2"/>
  <c r="E11" i="2" s="1"/>
  <c r="F11" i="2"/>
  <c r="E14" i="2"/>
  <c r="G14" i="2"/>
  <c r="G4" i="2"/>
  <c r="G5" i="2" s="1"/>
  <c r="E4" i="2"/>
  <c r="E5" i="2" s="1"/>
  <c r="F4" i="2"/>
  <c r="F5" i="2" s="1"/>
  <c r="F11" i="4"/>
  <c r="D11" i="4"/>
  <c r="E11" i="4"/>
  <c r="G11" i="4"/>
  <c r="F14" i="4"/>
  <c r="H11" i="4"/>
  <c r="G14" i="4"/>
  <c r="I11" i="4"/>
  <c r="H14" i="4"/>
  <c r="D14" i="4"/>
  <c r="J11" i="4"/>
  <c r="I14" i="4"/>
  <c r="J14" i="4"/>
  <c r="H5" i="4"/>
  <c r="I5" i="4"/>
  <c r="H10" i="2"/>
  <c r="E5" i="4"/>
  <c r="J5" i="4"/>
  <c r="D5" i="4"/>
  <c r="F5" i="4"/>
  <c r="K10" i="4"/>
  <c r="D31" i="2"/>
  <c r="D28" i="2"/>
  <c r="B28" i="2"/>
  <c r="B31" i="2" s="1"/>
  <c r="D34" i="4"/>
  <c r="G5" i="4"/>
  <c r="K17" i="4" l="1"/>
  <c r="K20" i="4" s="1"/>
  <c r="L20" i="4" s="1"/>
  <c r="H30" i="4" s="1"/>
  <c r="K11" i="4"/>
  <c r="K14" i="4"/>
  <c r="K5" i="4"/>
  <c r="H11" i="2"/>
  <c r="H14" i="2"/>
  <c r="H4" i="2"/>
  <c r="H5" i="2"/>
  <c r="B5" i="1"/>
  <c r="D27" i="1" l="1"/>
  <c r="L17" i="4"/>
  <c r="H31" i="4"/>
  <c r="H32" i="4" s="1"/>
  <c r="H34" i="4" s="1"/>
  <c r="K16" i="4"/>
  <c r="K19" i="4" s="1"/>
  <c r="L19" i="4" s="1"/>
  <c r="F30" i="4" s="1"/>
  <c r="F31" i="4" s="1"/>
  <c r="F32" i="4" s="1"/>
  <c r="F34" i="4" s="1"/>
  <c r="H16" i="2"/>
  <c r="H17" i="2"/>
  <c r="F7" i="1"/>
  <c r="F6" i="1"/>
  <c r="D6" i="1"/>
  <c r="E6" i="1"/>
  <c r="D7" i="1"/>
  <c r="E7" i="1"/>
  <c r="D28" i="1"/>
  <c r="G3" i="1"/>
  <c r="G11" i="1"/>
  <c r="G9" i="1"/>
  <c r="G4" i="1"/>
  <c r="L16" i="4" l="1"/>
  <c r="H20" i="2"/>
  <c r="I20" i="2" s="1"/>
  <c r="H27" i="2" s="1"/>
  <c r="H28" i="2" s="1"/>
  <c r="H29" i="2" s="1"/>
  <c r="H31" i="2" s="1"/>
  <c r="H19" i="2"/>
  <c r="I19" i="2" s="1"/>
  <c r="F27" i="2" s="1"/>
  <c r="F28" i="2" s="1"/>
  <c r="F29" i="2" s="1"/>
  <c r="F31" i="2" s="1"/>
  <c r="D31" i="1"/>
  <c r="G6" i="1" l="1"/>
  <c r="G7" i="1"/>
  <c r="C8" i="1"/>
  <c r="G13" i="1" l="1"/>
  <c r="G16" i="1" s="1"/>
  <c r="G14" i="1"/>
  <c r="G17" i="1" s="1"/>
  <c r="H17" i="1" l="1"/>
  <c r="H27" i="1" s="1"/>
  <c r="H16" i="1"/>
  <c r="F27" i="1" s="1"/>
  <c r="F28" i="1" l="1"/>
  <c r="F29" i="1" s="1"/>
  <c r="F31" i="1" s="1"/>
  <c r="H28" i="1"/>
  <c r="H29" i="1" s="1"/>
  <c r="H31" i="1" s="1"/>
  <c r="B28" i="1" l="1"/>
  <c r="B31" i="1" s="1"/>
</calcChain>
</file>

<file path=xl/sharedStrings.xml><?xml version="1.0" encoding="utf-8"?>
<sst xmlns="http://schemas.openxmlformats.org/spreadsheetml/2006/main" count="127" uniqueCount="82">
  <si>
    <t>Pension</t>
  </si>
  <si>
    <t>Alle faste tillæg</t>
  </si>
  <si>
    <t>Provisionsløn</t>
  </si>
  <si>
    <t>Andet vederlag i penge</t>
  </si>
  <si>
    <t>Timeløn</t>
  </si>
  <si>
    <t>Procent</t>
  </si>
  <si>
    <t>Minimum sats</t>
  </si>
  <si>
    <t>Maksimum sats</t>
  </si>
  <si>
    <t>Antal timer pr. måned</t>
  </si>
  <si>
    <t>Individuel sats inkl pensionsgivende tillæg</t>
  </si>
  <si>
    <t>Individuel sats ekskl pensionsgivende tillæg</t>
  </si>
  <si>
    <t xml:space="preserve">Gennemsnit </t>
  </si>
  <si>
    <t>I alt inkl ikke-pensionsgivende tillæg</t>
  </si>
  <si>
    <t>I alt inkl pensionsgivende tillæg</t>
  </si>
  <si>
    <t>Timeløn inkl pensionsgivende tillæg</t>
  </si>
  <si>
    <t>80% refusion</t>
  </si>
  <si>
    <t>Timeløn inkl ikke-pensionsgivende tillæg</t>
  </si>
  <si>
    <t>Refusionssats</t>
  </si>
  <si>
    <t>Arbejdsgiverbetalt pension</t>
  </si>
  <si>
    <t>Inkl tillæg</t>
  </si>
  <si>
    <t>Ekskl tillæg</t>
  </si>
  <si>
    <t>Måned 1 (eks. April)</t>
  </si>
  <si>
    <t>Måned 2 (Eks. Maj)</t>
  </si>
  <si>
    <t>Måned 3 (Eks. Juni)</t>
  </si>
  <si>
    <t>Timelønssats</t>
  </si>
  <si>
    <t>Grundløn (pensionsgivende)</t>
  </si>
  <si>
    <t>Refusionsbeløb pr. måned</t>
  </si>
  <si>
    <t>Såfremt, nogle felter ikke kan udfyldes (eksempelvis fordi de ikke indgår som en løndel) udfyldes med 0</t>
  </si>
  <si>
    <t>De grønne felter skal udfyldes baseret på lønsedler, der dækker den ansattes løn de seneste 13 uger tilbage i tiden.</t>
  </si>
  <si>
    <t>For månedslønnede benyttes lønsedler for de sidste 3 måneder</t>
  </si>
  <si>
    <t>Uge 1+2 (eks. 14+15)</t>
  </si>
  <si>
    <t>Uge 13 (eks. 26)</t>
  </si>
  <si>
    <t>Uge 3+4 (eks. 16+17)</t>
  </si>
  <si>
    <t>Uge 5+6 (eks. 18+19)</t>
  </si>
  <si>
    <t>Uge 7+8 (eks. 20+21)</t>
  </si>
  <si>
    <t>Uge 9+10 (eks. 22+23)</t>
  </si>
  <si>
    <t>Uge 11+12 (eks. 24+25)</t>
  </si>
  <si>
    <t xml:space="preserve">Viser det minimale beløb, virksomheden kan få refundret samt den timelønssats, der i så fald skal indtastes i lønsystemet. </t>
  </si>
  <si>
    <t xml:space="preserve">Viser det maksimale beløb, virksomheden kan få refundret samt den timelønssats, der i så fald skal indtastes i lønsystemet. </t>
  </si>
  <si>
    <r>
      <t xml:space="preserve">Såfremt beløbet ligger midt i mellem den </t>
    </r>
    <r>
      <rPr>
        <sz val="11"/>
        <color rgb="FFCC66FF"/>
        <rFont val="Calibri"/>
        <family val="2"/>
        <scheme val="minor"/>
      </rPr>
      <t>minimale</t>
    </r>
    <r>
      <rPr>
        <sz val="11"/>
        <color theme="1"/>
        <rFont val="Calibri"/>
        <family val="2"/>
        <scheme val="minor"/>
      </rPr>
      <t xml:space="preserve"> og den </t>
    </r>
    <r>
      <rPr>
        <sz val="11"/>
        <color rgb="FFFFC000"/>
        <rFont val="Calibri"/>
        <family val="2"/>
        <scheme val="minor"/>
      </rPr>
      <t>maksimale</t>
    </r>
    <r>
      <rPr>
        <sz val="11"/>
        <color theme="1"/>
        <rFont val="Calibri"/>
        <family val="2"/>
        <scheme val="minor"/>
      </rPr>
      <t xml:space="preserve"> sats er det dette beløb, der skal tastes i lønsystemet og som virksomheden kan få refunderet</t>
    </r>
  </si>
  <si>
    <r>
      <t xml:space="preserve">Såfremt beløbet er større end den maksimale sats er det beløbene i den </t>
    </r>
    <r>
      <rPr>
        <sz val="11"/>
        <color rgb="FFFFC000"/>
        <rFont val="Calibri"/>
        <family val="2"/>
        <scheme val="minor"/>
      </rPr>
      <t xml:space="preserve">orange </t>
    </r>
    <r>
      <rPr>
        <sz val="11"/>
        <rFont val="Calibri"/>
        <family val="2"/>
        <scheme val="minor"/>
      </rPr>
      <t>kolonne, der skal tastes i lønsystemet og som virksomheden kan få refunderet</t>
    </r>
  </si>
  <si>
    <t>For timelønnede/14-dages-lønnede benyttes lønsedler for de sidste 13 uger</t>
  </si>
  <si>
    <t>Antal timer</t>
  </si>
  <si>
    <t>Evt. faste tillæg (antal timer)</t>
  </si>
  <si>
    <t>Evt. øvrige tillæg eller andet vederlag i penge</t>
  </si>
  <si>
    <t>Evt. faste tillæg (sats)</t>
  </si>
  <si>
    <t>Helligdagstillæg</t>
  </si>
  <si>
    <t>Tillæg for arbejde på forskudt tid</t>
  </si>
  <si>
    <t>Tillæg for arbejde på skiftehold</t>
  </si>
  <si>
    <t>Akkordafsavnstillæg</t>
  </si>
  <si>
    <t>De lilla felter viser beregninger af den minimale timelønssats arbejdsgiveren skal betale og refusionsbeløb</t>
  </si>
  <si>
    <t>De orange felter viser beregninger af den maksimale timelønssats abejdsgiveren skal betale og refusionsbeløb</t>
  </si>
  <si>
    <r>
      <t>Såfremt beløbet er mindre end den minimale sats er det beløbene i den</t>
    </r>
    <r>
      <rPr>
        <sz val="11"/>
        <color rgb="FFCC66FF"/>
        <rFont val="Calibri"/>
        <family val="2"/>
        <scheme val="minor"/>
      </rPr>
      <t xml:space="preserve"> lilla </t>
    </r>
    <r>
      <rPr>
        <sz val="11"/>
        <color theme="1"/>
        <rFont val="Calibri"/>
        <family val="2"/>
        <scheme val="minor"/>
      </rPr>
      <t>kolonne, der skal tastes i lønsystemet og som virksomheden kan få refunderet</t>
    </r>
  </si>
  <si>
    <t>Refusionsbeløb pr. uge</t>
  </si>
  <si>
    <t>For månedslønnede</t>
  </si>
  <si>
    <t>Arket "Månedslønnede" benyttes til kontraktansatte, der er månedslønnede på baggrund af et fastlagt timeantal (typisk 40 timer/uge eller 173,33 timer/måned)</t>
  </si>
  <si>
    <t>For timelønnede med fast timetal</t>
  </si>
  <si>
    <t>Arket "Timelønnede med fast timetal" benyttes til kontraktansatte, der er aflønnet på baggrund af et fastsat antal timer pr. uge til en fastsat timelønssats</t>
  </si>
  <si>
    <t>For lønmodtagere uden fast timetal</t>
  </si>
  <si>
    <t>Såfremt der ikke foreligger lønsedler, der går 3 måneder tilbage i tid, indtastes det, der er fastsat i ansættelseskontrakten</t>
  </si>
  <si>
    <t>Såfremt der ikke foreligger lønsedler, der går 13 uger tilbage i tid, indtastesd det, der er fastsat i ansættelseskontrakten</t>
  </si>
  <si>
    <t xml:space="preserve">Arket "Lønmodtagere uden fast timetal" benyttes til ansatte, der ikke har en ansættelseskontrakt, hvori et fast timetal fremgår </t>
  </si>
  <si>
    <t>Såfremt der ikke foreligger lønsedler, der går 13 uger tilbage i tid, indtastes gennemsnit for de lønsedler, der forefindes i alle 7 felter</t>
  </si>
  <si>
    <t>MÅNEDSLØNNEDE</t>
  </si>
  <si>
    <t>TIMELØNNEDE MED FAST TIMETAL</t>
  </si>
  <si>
    <t>Antal timer i alt pr. måned</t>
  </si>
  <si>
    <t>Antal timer pr uge</t>
  </si>
  <si>
    <t>Evt. pension af øvrige tillæg eller andet vederlag i penge</t>
  </si>
  <si>
    <t>Evt. pension af faste tillæg</t>
  </si>
  <si>
    <t>Grundlønssats</t>
  </si>
  <si>
    <r>
      <t xml:space="preserve">De røde felter viser beregninger baseret på de indtastede værdier </t>
    </r>
    <r>
      <rPr>
        <b/>
        <sz val="11"/>
        <color theme="1"/>
        <rFont val="Calibri"/>
        <family val="2"/>
        <scheme val="minor"/>
      </rPr>
      <t>inklusiv</t>
    </r>
    <r>
      <rPr>
        <sz val="11"/>
        <color theme="1"/>
        <rFont val="Calibri"/>
        <family val="2"/>
        <scheme val="minor"/>
      </rPr>
      <t xml:space="preserve"> pensionsgivende tillæg </t>
    </r>
  </si>
  <si>
    <t>LØNMODTAGERE UDEN FAST TIMETAL</t>
  </si>
  <si>
    <t>VEJLEDNING</t>
  </si>
  <si>
    <r>
      <t xml:space="preserve">De blå felter viser beregninger baseret på de indtastede værdier </t>
    </r>
    <r>
      <rPr>
        <b/>
        <sz val="11"/>
        <color theme="1"/>
        <rFont val="Calibri"/>
        <family val="2"/>
        <scheme val="minor"/>
      </rPr>
      <t>eksklusiv</t>
    </r>
    <r>
      <rPr>
        <sz val="11"/>
        <color theme="1"/>
        <rFont val="Calibri"/>
        <family val="2"/>
        <scheme val="minor"/>
      </rPr>
      <t xml:space="preserve"> pensionsgivende tillæg </t>
    </r>
  </si>
  <si>
    <t>Honorarer</t>
  </si>
  <si>
    <t>Overtidstillæg</t>
  </si>
  <si>
    <t>Eksempler på andre tillæg og vederlag i penge</t>
  </si>
  <si>
    <t>Beløb, der ikke skal medregnes</t>
  </si>
  <si>
    <t>Engangsvederlag og lignende enkeltstående beløb</t>
  </si>
  <si>
    <t>Løsarbejdere, der ikke er kontraktansatte er ikke omfattet af barselsfonden for privatansatte - der skal søges barselsdagpenge hos bopælskommunen</t>
  </si>
  <si>
    <t>Ansættelser uden kontrakt</t>
  </si>
  <si>
    <t>Timeløn pr. uge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</si>
</sst>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&quot;kr.&quot;"/>
    <numFmt numFmtId="165" formatCode="0.000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sz val="11"/>
      <color rgb="FFCC66FF"/>
      <name val="Calibri"/>
      <family val="2"/>
      <scheme val="minor"/>
    </font>
    <font>
      <sz val="11"/>
      <color rgb="FFFFC000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8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CC66FF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8989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theme="2"/>
      </bottom>
      <diagonal/>
    </border>
    <border>
      <left style="thin">
        <color theme="2"/>
      </left>
      <right style="thin">
        <color theme="2"/>
      </right>
      <top/>
      <bottom style="thin">
        <color theme="2"/>
      </bottom>
      <diagonal/>
    </border>
    <border>
      <left style="thin">
        <color theme="1"/>
      </left>
      <right style="thin">
        <color theme="1"/>
      </right>
      <top/>
      <bottom/>
      <diagonal/>
    </border>
    <border>
      <left/>
      <right style="thin">
        <color theme="2"/>
      </right>
      <top/>
      <bottom style="thin">
        <color theme="2" tint="-9.9978637043366805E-2"/>
      </bottom>
      <diagonal/>
    </border>
    <border>
      <left style="thin">
        <color theme="2"/>
      </left>
      <right style="thin">
        <color theme="2"/>
      </right>
      <top style="thin">
        <color theme="2"/>
      </top>
      <bottom style="thin">
        <color theme="2"/>
      </bottom>
      <diagonal/>
    </border>
    <border>
      <left/>
      <right style="thin">
        <color theme="2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2" tint="-9.9978637043366805E-2"/>
      </left>
      <right style="thin">
        <color theme="2" tint="-9.9978637043366805E-2"/>
      </right>
      <top style="thin">
        <color theme="2" tint="-9.9978637043366805E-2"/>
      </top>
      <bottom style="thin">
        <color theme="2" tint="-9.9978637043366805E-2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2" tint="-9.9978637043366805E-2"/>
      </left>
      <right style="thin">
        <color theme="2" tint="-9.9978637043366805E-2"/>
      </right>
      <top style="thin">
        <color theme="2" tint="-9.9978637043366805E-2"/>
      </top>
      <bottom/>
      <diagonal/>
    </border>
    <border>
      <left/>
      <right style="thin">
        <color theme="2" tint="-9.9978637043366805E-2"/>
      </right>
      <top style="thin">
        <color theme="2" tint="-9.9978637043366805E-2"/>
      </top>
      <bottom/>
      <diagonal/>
    </border>
    <border>
      <left/>
      <right/>
      <top/>
      <bottom style="thin">
        <color theme="2" tint="-9.9978637043366805E-2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2" fontId="0" fillId="0" borderId="0" xfId="0" applyNumberFormat="1"/>
    <xf numFmtId="0" fontId="1" fillId="0" borderId="0" xfId="0" applyFont="1"/>
    <xf numFmtId="164" fontId="0" fillId="0" borderId="0" xfId="0" applyNumberFormat="1"/>
    <xf numFmtId="164" fontId="1" fillId="0" borderId="0" xfId="0" applyNumberFormat="1" applyFont="1"/>
    <xf numFmtId="9" fontId="1" fillId="0" borderId="0" xfId="0" applyNumberFormat="1" applyFont="1"/>
    <xf numFmtId="0" fontId="3" fillId="0" borderId="0" xfId="0" applyFont="1"/>
    <xf numFmtId="164" fontId="3" fillId="0" borderId="0" xfId="0" applyNumberFormat="1" applyFont="1"/>
    <xf numFmtId="165" fontId="2" fillId="0" borderId="0" xfId="0" applyNumberFormat="1" applyFont="1"/>
    <xf numFmtId="9" fontId="4" fillId="0" borderId="0" xfId="0" applyNumberFormat="1" applyFont="1" applyAlignment="1">
      <alignment horizontal="left"/>
    </xf>
    <xf numFmtId="164" fontId="0" fillId="2" borderId="1" xfId="0" applyNumberFormat="1" applyFill="1" applyBorder="1" applyProtection="1">
      <protection locked="0"/>
    </xf>
    <xf numFmtId="164" fontId="5" fillId="0" borderId="0" xfId="0" applyNumberFormat="1" applyFont="1"/>
    <xf numFmtId="164" fontId="0" fillId="4" borderId="0" xfId="0" applyNumberFormat="1" applyFill="1"/>
    <xf numFmtId="164" fontId="1" fillId="4" borderId="0" xfId="0" applyNumberFormat="1" applyFont="1" applyFill="1"/>
    <xf numFmtId="164" fontId="3" fillId="5" borderId="0" xfId="0" applyNumberFormat="1" applyFont="1" applyFill="1"/>
    <xf numFmtId="164" fontId="0" fillId="0" borderId="2" xfId="0" applyNumberFormat="1" applyBorder="1"/>
    <xf numFmtId="164" fontId="0" fillId="3" borderId="3" xfId="0" applyNumberFormat="1" applyFill="1" applyBorder="1"/>
    <xf numFmtId="164" fontId="5" fillId="5" borderId="0" xfId="0" applyNumberFormat="1" applyFont="1" applyFill="1"/>
    <xf numFmtId="10" fontId="0" fillId="2" borderId="1" xfId="0" applyNumberFormat="1" applyFill="1" applyBorder="1" applyProtection="1">
      <protection locked="0"/>
    </xf>
    <xf numFmtId="2" fontId="2" fillId="0" borderId="0" xfId="0" applyNumberFormat="1" applyFont="1"/>
    <xf numFmtId="164" fontId="0" fillId="2" borderId="4" xfId="0" applyNumberForma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164" fontId="5" fillId="2" borderId="1" xfId="0" applyNumberFormat="1" applyFont="1" applyFill="1" applyBorder="1" applyProtection="1">
      <protection locked="0"/>
    </xf>
    <xf numFmtId="164" fontId="0" fillId="0" borderId="5" xfId="0" applyNumberFormat="1" applyBorder="1"/>
    <xf numFmtId="164" fontId="0" fillId="3" borderId="6" xfId="0" applyNumberFormat="1" applyFill="1" applyBorder="1"/>
    <xf numFmtId="2" fontId="5" fillId="2" borderId="1" xfId="0" applyNumberFormat="1" applyFon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0" borderId="6" xfId="0" applyNumberFormat="1" applyBorder="1"/>
    <xf numFmtId="10" fontId="5" fillId="2" borderId="1" xfId="0" applyNumberFormat="1" applyFont="1" applyFill="1" applyBorder="1" applyProtection="1">
      <protection locked="0"/>
    </xf>
    <xf numFmtId="0" fontId="0" fillId="0" borderId="7" xfId="0" applyBorder="1"/>
    <xf numFmtId="0" fontId="0" fillId="0" borderId="2" xfId="0" applyBorder="1"/>
    <xf numFmtId="0" fontId="1" fillId="6" borderId="1" xfId="0" applyFont="1" applyFill="1" applyBorder="1"/>
    <xf numFmtId="164" fontId="0" fillId="3" borderId="18" xfId="0" applyNumberFormat="1" applyFill="1" applyBorder="1"/>
    <xf numFmtId="164" fontId="0" fillId="3" borderId="19" xfId="0" applyNumberFormat="1" applyFill="1" applyBorder="1"/>
    <xf numFmtId="10" fontId="0" fillId="2" borderId="17" xfId="0" applyNumberFormat="1" applyFill="1" applyBorder="1" applyProtection="1">
      <protection locked="0"/>
    </xf>
    <xf numFmtId="164" fontId="0" fillId="0" borderId="20" xfId="0" applyNumberFormat="1" applyBorder="1"/>
    <xf numFmtId="164" fontId="0" fillId="0" borderId="16" xfId="0" applyNumberFormat="1" applyBorder="1"/>
    <xf numFmtId="0" fontId="0" fillId="0" borderId="18" xfId="0" applyBorder="1"/>
    <xf numFmtId="164" fontId="0" fillId="0" borderId="18" xfId="0" applyNumberFormat="1" applyBorder="1"/>
    <xf numFmtId="164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64" fontId="0" fillId="7" borderId="0" xfId="0" applyNumberFormat="1" applyFill="1"/>
    <xf numFmtId="164" fontId="1" fillId="7" borderId="0" xfId="0" applyNumberFormat="1" applyFont="1" applyFill="1"/>
    <xf numFmtId="164" fontId="0" fillId="8" borderId="0" xfId="0" applyNumberFormat="1" applyFill="1"/>
    <xf numFmtId="164" fontId="1" fillId="8" borderId="0" xfId="0" applyNumberFormat="1" applyFont="1" applyFill="1"/>
    <xf numFmtId="0" fontId="8" fillId="0" borderId="0" xfId="0" applyFont="1"/>
    <xf numFmtId="0" fontId="0" fillId="2" borderId="1" xfId="0" applyFill="1" applyBorder="1"/>
    <xf numFmtId="0" fontId="0" fillId="5" borderId="1" xfId="0" applyFill="1" applyBorder="1"/>
    <xf numFmtId="0" fontId="0" fillId="4" borderId="1" xfId="0" applyFill="1" applyBorder="1"/>
    <xf numFmtId="0" fontId="0" fillId="8" borderId="1" xfId="0" applyFill="1" applyBorder="1"/>
    <xf numFmtId="0" fontId="0" fillId="7" borderId="1" xfId="0" applyFill="1" applyBorder="1"/>
    <xf numFmtId="0" fontId="8" fillId="0" borderId="0" xfId="0" applyFont="1"/>
    <xf numFmtId="0" fontId="9" fillId="0" borderId="0" xfId="0" applyFont="1"/>
    <xf numFmtId="0" fontId="0" fillId="0" borderId="0" xfId="0"/>
    <xf numFmtId="0" fontId="1" fillId="6" borderId="1" xfId="0" applyFont="1" applyFill="1" applyBorder="1"/>
    <xf numFmtId="0" fontId="0" fillId="0" borderId="22" xfId="0" applyBorder="1"/>
    <xf numFmtId="0" fontId="0" fillId="0" borderId="21" xfId="0" applyBorder="1"/>
    <xf numFmtId="0" fontId="0" fillId="0" borderId="23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1" fillId="6" borderId="13" xfId="0" applyFont="1" applyFill="1" applyBorder="1"/>
    <xf numFmtId="0" fontId="0" fillId="6" borderId="14" xfId="0" applyFill="1" applyBorder="1"/>
    <xf numFmtId="0" fontId="0" fillId="6" borderId="15" xfId="0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8989"/>
      <color rgb="FF99FF99"/>
      <color rgb="FFCC66FF"/>
      <color rgb="FFFFCCFF"/>
      <color rgb="FF66FF33"/>
      <color rgb="FFFFFF66"/>
      <color rgb="FF00FFFF"/>
      <color rgb="FFFF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– 2022 Tema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3BE616-D60E-47B2-A6C8-3BBA269A9901}">
  <dimension ref="A1:L42"/>
  <sheetViews>
    <sheetView topLeftCell="A2" workbookViewId="0">
      <selection activeCell="D2" sqref="D2"/>
    </sheetView>
  </sheetViews>
  <sheetFormatPr defaultRowHeight="15" x14ac:dyDescent="0.25"/>
  <cols>
    <col min="1" max="1" width="28" customWidth="1"/>
    <col min="2" max="2" width="20.5703125" customWidth="1"/>
    <col min="3" max="3" width="22.28515625" customWidth="1"/>
    <col min="4" max="4" width="20.42578125" style="1" customWidth="1"/>
    <col min="5" max="5" width="20.28515625" customWidth="1"/>
    <col min="6" max="6" width="20" customWidth="1"/>
    <col min="7" max="7" width="21.42578125" customWidth="1"/>
    <col min="8" max="8" width="19.28515625" customWidth="1"/>
    <col min="9" max="9" width="19" customWidth="1"/>
    <col min="10" max="10" width="12.7109375" bestFit="1" customWidth="1"/>
  </cols>
  <sheetData>
    <row r="1" spans="1:8" ht="23.25" x14ac:dyDescent="0.35">
      <c r="C1" s="52" t="s">
        <v>63</v>
      </c>
      <c r="D1" s="53"/>
      <c r="E1" s="53"/>
      <c r="F1" s="53"/>
      <c r="G1" s="53"/>
    </row>
    <row r="2" spans="1:8" x14ac:dyDescent="0.25">
      <c r="A2" s="2"/>
      <c r="B2" s="2" t="s">
        <v>8</v>
      </c>
      <c r="C2" s="2" t="s">
        <v>5</v>
      </c>
      <c r="D2" s="21" t="s">
        <v>21</v>
      </c>
      <c r="E2" s="22" t="s">
        <v>22</v>
      </c>
      <c r="F2" s="22" t="s">
        <v>23</v>
      </c>
      <c r="G2" s="2" t="s">
        <v>11</v>
      </c>
      <c r="H2" s="5" t="s">
        <v>15</v>
      </c>
    </row>
    <row r="3" spans="1:8" x14ac:dyDescent="0.25">
      <c r="A3" s="2" t="s">
        <v>25</v>
      </c>
      <c r="B3" s="10"/>
      <c r="D3" s="20"/>
      <c r="E3" s="20"/>
      <c r="F3" s="20"/>
      <c r="G3" s="3">
        <f>SUM($D$3:$F$3)/3</f>
        <v>0</v>
      </c>
    </row>
    <row r="4" spans="1:8" x14ac:dyDescent="0.25">
      <c r="A4" s="2" t="s">
        <v>1</v>
      </c>
      <c r="D4" s="10">
        <v>0</v>
      </c>
      <c r="E4" s="10">
        <v>0</v>
      </c>
      <c r="F4" s="10">
        <v>0</v>
      </c>
      <c r="G4" s="3">
        <f>SUM($D$4:$F$4)/3</f>
        <v>0</v>
      </c>
    </row>
    <row r="5" spans="1:8" x14ac:dyDescent="0.25">
      <c r="A5" s="2" t="s">
        <v>18</v>
      </c>
      <c r="B5" s="19">
        <f>$C$5</f>
        <v>0</v>
      </c>
      <c r="C5" s="18"/>
      <c r="D5" s="3"/>
      <c r="E5" s="3"/>
      <c r="F5" s="3"/>
      <c r="G5" s="3"/>
    </row>
    <row r="6" spans="1:8" x14ac:dyDescent="0.25">
      <c r="A6" t="s">
        <v>19</v>
      </c>
      <c r="D6" s="3">
        <f>SUM($D$3:$D$4)*$B$5</f>
        <v>0</v>
      </c>
      <c r="E6" s="3">
        <f>SUM($E$3:$E$4)*$B$5</f>
        <v>0</v>
      </c>
      <c r="F6" s="3">
        <f>SUM($F$3:$F$4)*$B$5</f>
        <v>0</v>
      </c>
      <c r="G6" s="3">
        <f>SUM($D$6:$F$6)/3</f>
        <v>0</v>
      </c>
    </row>
    <row r="7" spans="1:8" x14ac:dyDescent="0.25">
      <c r="A7" t="s">
        <v>20</v>
      </c>
      <c r="D7" s="3">
        <f>$D$3*$B$5</f>
        <v>0</v>
      </c>
      <c r="E7" s="3">
        <f>$E$3*$B$5</f>
        <v>0</v>
      </c>
      <c r="F7" s="3">
        <f>$F$3*$B$5</f>
        <v>0</v>
      </c>
      <c r="G7" s="3">
        <f>SUM($D$7:$F$7)/3</f>
        <v>0</v>
      </c>
    </row>
    <row r="8" spans="1:8" x14ac:dyDescent="0.25">
      <c r="A8" s="2"/>
      <c r="C8" s="8">
        <f>C7</f>
        <v>0</v>
      </c>
      <c r="D8" s="3"/>
      <c r="E8" s="3"/>
      <c r="F8" s="3"/>
      <c r="G8" s="3"/>
    </row>
    <row r="9" spans="1:8" x14ac:dyDescent="0.25">
      <c r="A9" s="2" t="s">
        <v>2</v>
      </c>
      <c r="D9" s="10">
        <v>0</v>
      </c>
      <c r="E9" s="10">
        <v>0</v>
      </c>
      <c r="F9" s="10">
        <v>0</v>
      </c>
      <c r="G9" s="3">
        <f>SUM($D$9:$F$9)/3</f>
        <v>0</v>
      </c>
    </row>
    <row r="10" spans="1:8" x14ac:dyDescent="0.25">
      <c r="A10" s="2"/>
      <c r="D10" s="3"/>
      <c r="E10" s="3"/>
      <c r="F10" s="3"/>
      <c r="G10" s="3"/>
    </row>
    <row r="11" spans="1:8" x14ac:dyDescent="0.25">
      <c r="A11" s="2" t="s">
        <v>3</v>
      </c>
      <c r="D11" s="10">
        <v>0</v>
      </c>
      <c r="E11" s="10">
        <v>0</v>
      </c>
      <c r="F11" s="10">
        <v>0</v>
      </c>
      <c r="G11" s="3">
        <f>SUM($D$11:$F$11)/3</f>
        <v>0</v>
      </c>
    </row>
    <row r="12" spans="1:8" x14ac:dyDescent="0.25">
      <c r="A12" s="2"/>
      <c r="D12" s="3"/>
      <c r="E12" s="3"/>
      <c r="F12" s="3"/>
      <c r="G12" s="3"/>
    </row>
    <row r="13" spans="1:8" x14ac:dyDescent="0.25">
      <c r="A13" s="2" t="s">
        <v>13</v>
      </c>
      <c r="D13" s="3"/>
      <c r="E13" s="3"/>
      <c r="F13" s="3"/>
      <c r="G13" s="3">
        <f>SUM($G$3:$G$11)-$G$7</f>
        <v>0</v>
      </c>
    </row>
    <row r="14" spans="1:8" x14ac:dyDescent="0.25">
      <c r="A14" s="2" t="s">
        <v>12</v>
      </c>
      <c r="D14" s="3"/>
      <c r="E14" s="3"/>
      <c r="F14" s="3"/>
      <c r="G14" s="3">
        <f>SUM($G$3:$G$11)-$G$6</f>
        <v>0</v>
      </c>
    </row>
    <row r="15" spans="1:8" x14ac:dyDescent="0.25">
      <c r="A15" s="2"/>
      <c r="D15" s="3"/>
      <c r="E15" s="3"/>
      <c r="F15" s="15"/>
      <c r="G15" s="3"/>
    </row>
    <row r="16" spans="1:8" x14ac:dyDescent="0.25">
      <c r="A16" s="2" t="s">
        <v>14</v>
      </c>
      <c r="D16" s="3"/>
      <c r="E16" s="3"/>
      <c r="F16" s="3"/>
      <c r="G16" s="3" t="e">
        <f>$G$13/$B$3</f>
        <v>#DIV/0!</v>
      </c>
      <c r="H16" s="3" t="e">
        <f>$G$16*0.8</f>
        <v>#DIV/0!</v>
      </c>
    </row>
    <row r="17" spans="1:12" x14ac:dyDescent="0.25">
      <c r="A17" s="2" t="s">
        <v>16</v>
      </c>
      <c r="D17" s="3"/>
      <c r="E17" s="3"/>
      <c r="F17" s="3"/>
      <c r="G17" s="3" t="e">
        <f>$G$14/$B$3</f>
        <v>#DIV/0!</v>
      </c>
      <c r="H17" s="3" t="e">
        <f>$G$17*0.8</f>
        <v>#DIV/0!</v>
      </c>
    </row>
    <row r="18" spans="1:12" x14ac:dyDescent="0.25">
      <c r="A18" s="2"/>
      <c r="D18" s="3"/>
      <c r="E18" s="3"/>
      <c r="F18" s="3"/>
      <c r="G18" s="3"/>
      <c r="H18" s="3"/>
    </row>
    <row r="19" spans="1:12" x14ac:dyDescent="0.25">
      <c r="A19" s="9">
        <v>0.8</v>
      </c>
      <c r="D19" s="3"/>
      <c r="E19" s="3"/>
      <c r="F19" s="3"/>
      <c r="G19" s="3"/>
      <c r="H19" s="3"/>
    </row>
    <row r="20" spans="1:12" x14ac:dyDescent="0.25">
      <c r="A20" s="5"/>
      <c r="D20" s="3"/>
      <c r="E20" s="3"/>
      <c r="F20" s="3"/>
      <c r="G20" s="3"/>
      <c r="H20" s="3"/>
    </row>
    <row r="21" spans="1:12" x14ac:dyDescent="0.25">
      <c r="A21" s="5"/>
      <c r="D21" s="3"/>
      <c r="E21" s="3"/>
      <c r="F21" s="3"/>
      <c r="G21" s="3"/>
      <c r="H21" s="3"/>
    </row>
    <row r="22" spans="1:12" x14ac:dyDescent="0.25">
      <c r="A22" s="5"/>
      <c r="D22" s="3"/>
      <c r="E22" s="3"/>
      <c r="F22" s="3"/>
      <c r="G22" s="3"/>
      <c r="H22" s="3"/>
    </row>
    <row r="23" spans="1:12" x14ac:dyDescent="0.25">
      <c r="A23" s="5"/>
      <c r="D23" s="3"/>
      <c r="E23" s="3"/>
      <c r="F23" s="3"/>
      <c r="G23" s="3"/>
      <c r="H23" s="3"/>
    </row>
    <row r="24" spans="1:12" x14ac:dyDescent="0.25">
      <c r="A24" s="5"/>
      <c r="D24" s="3"/>
      <c r="E24" s="3"/>
      <c r="F24" s="3"/>
      <c r="G24" s="3"/>
      <c r="H24" s="3"/>
    </row>
    <row r="25" spans="1:12" x14ac:dyDescent="0.25">
      <c r="A25" s="2"/>
      <c r="D25" s="3"/>
      <c r="E25" s="3"/>
      <c r="F25" s="3"/>
      <c r="G25" s="3"/>
      <c r="H25" s="3"/>
      <c r="J25" s="3"/>
    </row>
    <row r="26" spans="1:12" x14ac:dyDescent="0.25">
      <c r="A26" s="2"/>
      <c r="B26" s="6" t="s">
        <v>6</v>
      </c>
      <c r="C26" s="6"/>
      <c r="D26" s="6" t="s">
        <v>7</v>
      </c>
      <c r="E26" s="6"/>
      <c r="F26" s="7" t="s">
        <v>9</v>
      </c>
      <c r="G26" s="7"/>
      <c r="H26" s="4" t="s">
        <v>10</v>
      </c>
      <c r="I26" s="3"/>
      <c r="L26" s="3"/>
    </row>
    <row r="27" spans="1:12" x14ac:dyDescent="0.25">
      <c r="A27" s="6" t="s">
        <v>4</v>
      </c>
      <c r="B27" s="17">
        <f>$B$29/(1+$B$5)</f>
        <v>106.47</v>
      </c>
      <c r="C27" s="3"/>
      <c r="D27" s="12">
        <f>$D$29/(1+$B$5)</f>
        <v>135</v>
      </c>
      <c r="E27" s="3"/>
      <c r="F27" s="44" t="e">
        <f>$H$16</f>
        <v>#DIV/0!</v>
      </c>
      <c r="G27" s="3"/>
      <c r="H27" s="42" t="e">
        <f>$H$17</f>
        <v>#DIV/0!</v>
      </c>
      <c r="I27" s="3"/>
      <c r="L27" s="4"/>
    </row>
    <row r="28" spans="1:12" x14ac:dyDescent="0.25">
      <c r="A28" s="6" t="s">
        <v>0</v>
      </c>
      <c r="B28" s="11">
        <f>$B$27*$B$5</f>
        <v>0</v>
      </c>
      <c r="C28" s="3"/>
      <c r="D28" s="3">
        <f>$D$27*$B$5</f>
        <v>0</v>
      </c>
      <c r="E28" s="3"/>
      <c r="F28" s="3" t="e">
        <f>$F$27*$B$5</f>
        <v>#DIV/0!</v>
      </c>
      <c r="G28" s="3"/>
      <c r="H28" s="3" t="e">
        <f>$H$27*$B$5</f>
        <v>#DIV/0!</v>
      </c>
      <c r="I28" s="3"/>
      <c r="J28" s="3"/>
    </row>
    <row r="29" spans="1:12" x14ac:dyDescent="0.25">
      <c r="A29" s="6" t="s">
        <v>17</v>
      </c>
      <c r="B29" s="11">
        <v>106.47</v>
      </c>
      <c r="C29" s="3"/>
      <c r="D29" s="3">
        <v>135</v>
      </c>
      <c r="E29" s="3"/>
      <c r="F29" s="3" t="e">
        <f>SUM($F$27+$F$28)</f>
        <v>#DIV/0!</v>
      </c>
      <c r="G29" s="3"/>
      <c r="H29" s="3" t="e">
        <f>SUM($H$27+$H$28)</f>
        <v>#DIV/0!</v>
      </c>
      <c r="I29" s="3"/>
      <c r="J29" s="3"/>
    </row>
    <row r="30" spans="1:12" x14ac:dyDescent="0.25">
      <c r="B30" s="11"/>
      <c r="C30" s="3"/>
      <c r="D30" s="3"/>
      <c r="E30" s="3"/>
      <c r="F30" s="3"/>
      <c r="G30" s="3"/>
      <c r="H30" s="3"/>
      <c r="I30" s="3"/>
      <c r="J30" s="3"/>
    </row>
    <row r="31" spans="1:12" x14ac:dyDescent="0.25">
      <c r="A31" s="2" t="s">
        <v>26</v>
      </c>
      <c r="B31" s="14">
        <f>$B$29*$B$3</f>
        <v>0</v>
      </c>
      <c r="C31" s="4"/>
      <c r="D31" s="13">
        <f>$D$29*$B$3</f>
        <v>0</v>
      </c>
      <c r="E31" s="4"/>
      <c r="F31" s="45" t="e">
        <f>$F$29*$B$3</f>
        <v>#DIV/0!</v>
      </c>
      <c r="G31" s="4"/>
      <c r="H31" s="43" t="e">
        <f>$H$29*$B$3</f>
        <v>#DIV/0!</v>
      </c>
      <c r="I31" s="3"/>
    </row>
    <row r="32" spans="1:12" x14ac:dyDescent="0.25">
      <c r="J32" s="4"/>
      <c r="K32" s="4"/>
    </row>
    <row r="35" spans="1:1" x14ac:dyDescent="0.25">
      <c r="A35" s="2"/>
    </row>
    <row r="38" spans="1:1" x14ac:dyDescent="0.25">
      <c r="A38" s="6"/>
    </row>
    <row r="39" spans="1:1" x14ac:dyDescent="0.25">
      <c r="A39" s="6"/>
    </row>
    <row r="40" spans="1:1" x14ac:dyDescent="0.25">
      <c r="A40" s="6"/>
    </row>
    <row r="42" spans="1:1" x14ac:dyDescent="0.25">
      <c r="A42" s="2"/>
    </row>
  </sheetData>
  <sheetProtection sheet="1" selectLockedCells="1"/>
  <mergeCells count="1">
    <mergeCell ref="C1:G1"/>
  </mergeCells>
  <pageMargins left="0.7" right="0.7" top="0.75" bottom="0.75" header="0.3" footer="0.3"/>
  <pageSetup paperSize="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A1C21D-BFFF-42CA-93E5-A928BE729FC9}">
  <dimension ref="A1:P34"/>
  <sheetViews>
    <sheetView workbookViewId="0">
      <selection activeCell="D5" sqref="D5"/>
    </sheetView>
  </sheetViews>
  <sheetFormatPr defaultRowHeight="15" x14ac:dyDescent="0.25"/>
  <cols>
    <col min="1" max="1" width="43.5703125" customWidth="1"/>
    <col min="2" max="2" width="18.28515625" customWidth="1"/>
    <col min="3" max="3" width="24.28515625" customWidth="1"/>
    <col min="4" max="4" width="19.42578125" customWidth="1"/>
    <col min="5" max="5" width="19.7109375" customWidth="1"/>
    <col min="6" max="6" width="18.42578125" customWidth="1"/>
    <col min="7" max="7" width="20.7109375" customWidth="1"/>
    <col min="8" max="8" width="24.42578125" customWidth="1"/>
    <col min="9" max="9" width="17.42578125" customWidth="1"/>
    <col min="10" max="10" width="19.28515625" customWidth="1"/>
    <col min="11" max="11" width="19" customWidth="1"/>
    <col min="12" max="12" width="20.42578125" customWidth="1"/>
    <col min="13" max="13" width="21.28515625" customWidth="1"/>
    <col min="14" max="14" width="18.7109375" customWidth="1"/>
    <col min="15" max="15" width="15.28515625" customWidth="1"/>
    <col min="16" max="16" width="17.42578125" customWidth="1"/>
    <col min="17" max="17" width="18.42578125" customWidth="1"/>
  </cols>
  <sheetData>
    <row r="1" spans="1:15" ht="23.25" x14ac:dyDescent="0.35">
      <c r="C1" s="52" t="s">
        <v>64</v>
      </c>
      <c r="D1" s="53"/>
      <c r="E1" s="53"/>
      <c r="F1" s="53"/>
      <c r="G1" s="53"/>
    </row>
    <row r="2" spans="1:15" x14ac:dyDescent="0.25">
      <c r="A2" s="2"/>
      <c r="B2" s="2" t="s">
        <v>81</v>
      </c>
      <c r="C2" s="2" t="s">
        <v>65</v>
      </c>
      <c r="D2" s="2" t="s">
        <v>5</v>
      </c>
      <c r="E2" s="21" t="s">
        <v>21</v>
      </c>
      <c r="F2" s="22" t="s">
        <v>22</v>
      </c>
      <c r="G2" s="22" t="s">
        <v>23</v>
      </c>
      <c r="H2" s="2" t="s">
        <v>11</v>
      </c>
      <c r="I2" s="5" t="s">
        <v>15</v>
      </c>
    </row>
    <row r="3" spans="1:15" x14ac:dyDescent="0.25">
      <c r="A3" s="2" t="s">
        <v>66</v>
      </c>
      <c r="B3" s="41"/>
      <c r="C3" s="1">
        <f>$B$3*4.3333</f>
        <v>0</v>
      </c>
      <c r="H3" s="2"/>
    </row>
    <row r="4" spans="1:15" x14ac:dyDescent="0.25">
      <c r="A4" s="2" t="s">
        <v>69</v>
      </c>
      <c r="B4" s="10"/>
      <c r="E4" s="3">
        <f>$C$3*$B$4</f>
        <v>0</v>
      </c>
      <c r="F4" s="3">
        <f>$C$3*$B$4</f>
        <v>0</v>
      </c>
      <c r="G4" s="3">
        <f>$C$3*$B$4</f>
        <v>0</v>
      </c>
      <c r="H4" s="3">
        <f>SUM($E$4:$G$4)/3</f>
        <v>0</v>
      </c>
    </row>
    <row r="5" spans="1:15" x14ac:dyDescent="0.25">
      <c r="A5" s="2" t="s">
        <v>18</v>
      </c>
      <c r="B5" s="2"/>
      <c r="C5" s="19">
        <f>$D$5</f>
        <v>0</v>
      </c>
      <c r="D5" s="35"/>
      <c r="E5" s="34">
        <f>$C$5*$E$4</f>
        <v>0</v>
      </c>
      <c r="F5" s="33">
        <f>$C$5*$F$4</f>
        <v>0</v>
      </c>
      <c r="G5" s="33">
        <f>$C$5*$G$4</f>
        <v>0</v>
      </c>
      <c r="H5" s="3">
        <f>SUM($E$5:$G$5)/3</f>
        <v>0</v>
      </c>
    </row>
    <row r="6" spans="1:15" x14ac:dyDescent="0.25">
      <c r="A6" s="2"/>
      <c r="B6" s="2"/>
      <c r="C6" s="19"/>
      <c r="E6" s="38"/>
      <c r="F6" s="38"/>
      <c r="G6" s="39"/>
      <c r="H6" s="37"/>
    </row>
    <row r="7" spans="1:15" x14ac:dyDescent="0.25">
      <c r="A7" s="2" t="s">
        <v>2</v>
      </c>
      <c r="B7" s="2"/>
      <c r="E7" s="10">
        <v>0</v>
      </c>
      <c r="F7" s="10">
        <v>0</v>
      </c>
      <c r="G7" s="10">
        <v>0</v>
      </c>
      <c r="H7" s="3">
        <f>SUM($E$7:$G$7)/3</f>
        <v>0</v>
      </c>
    </row>
    <row r="8" spans="1:15" x14ac:dyDescent="0.25">
      <c r="A8" s="2"/>
      <c r="B8" s="2"/>
      <c r="E8" s="3"/>
      <c r="F8" s="3"/>
      <c r="G8" s="3"/>
      <c r="H8" s="3"/>
    </row>
    <row r="9" spans="1:15" x14ac:dyDescent="0.25">
      <c r="A9" s="2" t="s">
        <v>43</v>
      </c>
      <c r="B9" s="27">
        <v>0</v>
      </c>
      <c r="C9" s="1">
        <f>$B$9*4.3333</f>
        <v>0</v>
      </c>
      <c r="D9" s="3"/>
      <c r="E9" s="3"/>
      <c r="F9" s="3"/>
      <c r="G9" s="3"/>
    </row>
    <row r="10" spans="1:15" x14ac:dyDescent="0.25">
      <c r="A10" s="2" t="s">
        <v>45</v>
      </c>
      <c r="B10" s="10">
        <v>0</v>
      </c>
      <c r="E10" s="3">
        <f>$B$10*$C$9</f>
        <v>0</v>
      </c>
      <c r="F10" s="3">
        <f>$B$10*$C$9</f>
        <v>0</v>
      </c>
      <c r="G10" s="3">
        <f>$B$10*$C$9</f>
        <v>0</v>
      </c>
      <c r="H10" s="3">
        <f>SUM($E$10:$G$10)/3</f>
        <v>0</v>
      </c>
    </row>
    <row r="11" spans="1:15" x14ac:dyDescent="0.25">
      <c r="A11" s="2" t="s">
        <v>68</v>
      </c>
      <c r="C11" s="19">
        <f>$D$11</f>
        <v>0</v>
      </c>
      <c r="D11" s="18">
        <v>0</v>
      </c>
      <c r="E11" s="3">
        <f>$C$11*$E$10</f>
        <v>0</v>
      </c>
      <c r="F11" s="3">
        <f>$C$11*$F$10</f>
        <v>0</v>
      </c>
      <c r="G11" s="3">
        <f>$C$11*$G$10</f>
        <v>0</v>
      </c>
      <c r="H11" s="3">
        <f>SUM($E$11:$G$11)/3</f>
        <v>0</v>
      </c>
    </row>
    <row r="12" spans="1:15" x14ac:dyDescent="0.25">
      <c r="A12" s="2"/>
      <c r="E12" s="3"/>
      <c r="F12" s="3"/>
      <c r="G12" s="3"/>
      <c r="H12" s="3"/>
      <c r="J12" s="3"/>
    </row>
    <row r="13" spans="1:15" x14ac:dyDescent="0.25">
      <c r="A13" s="2" t="s">
        <v>44</v>
      </c>
      <c r="B13" s="2"/>
      <c r="D13" s="8">
        <f>D12</f>
        <v>0</v>
      </c>
      <c r="E13" s="40">
        <v>0</v>
      </c>
      <c r="F13" s="40">
        <v>0</v>
      </c>
      <c r="G13" s="40">
        <v>0</v>
      </c>
      <c r="H13" s="3">
        <f>SUM($E$13:$G$13)/3</f>
        <v>0</v>
      </c>
      <c r="J13" s="3"/>
    </row>
    <row r="14" spans="1:15" x14ac:dyDescent="0.25">
      <c r="A14" s="2" t="s">
        <v>67</v>
      </c>
      <c r="B14" s="2"/>
      <c r="C14" s="19">
        <f>$D$14</f>
        <v>0</v>
      </c>
      <c r="D14" s="18">
        <v>0</v>
      </c>
      <c r="E14" s="3">
        <f>$E$13*$C$14</f>
        <v>0</v>
      </c>
      <c r="F14" s="3">
        <f>$F$13*$C$14</f>
        <v>0</v>
      </c>
      <c r="G14" s="3">
        <f>$G$13*$C$14</f>
        <v>0</v>
      </c>
      <c r="H14" s="3">
        <f>SUM($E$14:$G$14)/3</f>
        <v>0</v>
      </c>
      <c r="J14" s="3"/>
      <c r="L14" s="3"/>
      <c r="M14" s="3"/>
    </row>
    <row r="15" spans="1:15" x14ac:dyDescent="0.25">
      <c r="A15" s="2"/>
      <c r="B15" s="2"/>
      <c r="E15" s="3"/>
      <c r="F15" s="3"/>
      <c r="G15" s="3"/>
      <c r="H15" s="3"/>
      <c r="J15" s="3"/>
      <c r="K15" s="3"/>
      <c r="L15" s="3"/>
      <c r="M15" s="3"/>
      <c r="N15" s="15"/>
      <c r="O15" s="3"/>
    </row>
    <row r="16" spans="1:15" x14ac:dyDescent="0.25">
      <c r="A16" s="2" t="s">
        <v>13</v>
      </c>
      <c r="B16" s="2"/>
      <c r="E16" s="3"/>
      <c r="F16" s="3"/>
      <c r="G16" s="3"/>
      <c r="H16" s="3">
        <f>SUM($H$4:$H$14)</f>
        <v>0</v>
      </c>
      <c r="J16" s="3"/>
      <c r="K16" s="3"/>
      <c r="L16" s="3"/>
      <c r="M16" s="3"/>
      <c r="N16" s="3"/>
      <c r="O16" s="3"/>
    </row>
    <row r="17" spans="1:16" x14ac:dyDescent="0.25">
      <c r="A17" s="2" t="s">
        <v>12</v>
      </c>
      <c r="B17" s="2"/>
      <c r="E17" s="3"/>
      <c r="F17" s="3"/>
      <c r="G17" s="15"/>
      <c r="H17" s="3">
        <f>SUM($H$4:$H$14)-($H$14+$H$11)</f>
        <v>0</v>
      </c>
      <c r="J17" s="3"/>
      <c r="K17" s="3"/>
      <c r="L17" s="3"/>
      <c r="M17" s="3"/>
      <c r="N17" s="3"/>
      <c r="O17" s="3"/>
    </row>
    <row r="18" spans="1:16" x14ac:dyDescent="0.25">
      <c r="A18" s="2"/>
      <c r="B18" s="2"/>
      <c r="E18" s="3"/>
      <c r="F18" s="3"/>
      <c r="G18" s="3"/>
      <c r="H18" s="3"/>
      <c r="J18" s="3"/>
      <c r="K18" s="3"/>
      <c r="L18" s="3"/>
      <c r="M18" s="3"/>
      <c r="N18" s="3"/>
      <c r="O18" s="3"/>
    </row>
    <row r="19" spans="1:16" x14ac:dyDescent="0.25">
      <c r="A19" s="2" t="s">
        <v>14</v>
      </c>
      <c r="B19" s="2"/>
      <c r="E19" s="3"/>
      <c r="F19" s="3"/>
      <c r="G19" s="3"/>
      <c r="H19" s="3" t="e">
        <f>$H$16/$C$3</f>
        <v>#DIV/0!</v>
      </c>
      <c r="I19" s="3" t="e">
        <f>$H$19*0.8</f>
        <v>#DIV/0!</v>
      </c>
      <c r="J19" s="3"/>
      <c r="K19" s="3"/>
      <c r="L19" s="3"/>
      <c r="M19" s="3"/>
      <c r="N19" s="3"/>
      <c r="O19" s="15"/>
      <c r="P19" s="3"/>
    </row>
    <row r="20" spans="1:16" x14ac:dyDescent="0.25">
      <c r="A20" s="2" t="s">
        <v>16</v>
      </c>
      <c r="B20" s="2"/>
      <c r="E20" s="3"/>
      <c r="F20" s="3"/>
      <c r="G20" s="3"/>
      <c r="H20" s="3" t="e">
        <f>$H$17/$C$3</f>
        <v>#DIV/0!</v>
      </c>
      <c r="I20" s="3" t="e">
        <f>$H$20*0.8</f>
        <v>#DIV/0!</v>
      </c>
      <c r="J20" s="3"/>
      <c r="K20" s="3"/>
      <c r="L20" s="3"/>
      <c r="M20" s="3"/>
      <c r="N20" s="3"/>
      <c r="P20" s="3"/>
    </row>
    <row r="21" spans="1:16" x14ac:dyDescent="0.25">
      <c r="A21" s="2"/>
      <c r="B21" s="2"/>
      <c r="E21" s="3"/>
      <c r="F21" s="3"/>
      <c r="G21" s="3"/>
      <c r="H21" s="3"/>
      <c r="I21" s="3"/>
      <c r="J21" s="3"/>
      <c r="K21" s="3"/>
      <c r="L21" s="3"/>
      <c r="M21" s="3"/>
      <c r="N21" s="3"/>
      <c r="P21" s="3"/>
    </row>
    <row r="22" spans="1:16" x14ac:dyDescent="0.25">
      <c r="A22" s="5"/>
      <c r="B22" s="5"/>
      <c r="D22" s="3"/>
      <c r="E22" s="3"/>
      <c r="F22" s="36"/>
      <c r="G22" s="3"/>
      <c r="H22" s="3"/>
      <c r="I22" s="3"/>
      <c r="J22" s="3"/>
      <c r="K22" s="3"/>
      <c r="L22" s="3"/>
      <c r="M22" s="3"/>
    </row>
    <row r="23" spans="1:16" x14ac:dyDescent="0.25">
      <c r="A23" s="5"/>
      <c r="B23" s="5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P23" s="3"/>
    </row>
    <row r="24" spans="1:16" x14ac:dyDescent="0.25">
      <c r="A24" s="5"/>
      <c r="B24" s="5"/>
      <c r="E24" s="3"/>
      <c r="F24" s="3"/>
      <c r="G24" s="3"/>
      <c r="H24" s="3"/>
      <c r="I24" s="3"/>
      <c r="J24" s="3"/>
      <c r="K24" s="3"/>
      <c r="L24" s="3"/>
      <c r="M24" s="3"/>
      <c r="N24" s="3"/>
    </row>
    <row r="25" spans="1:16" x14ac:dyDescent="0.25">
      <c r="A25" s="2"/>
      <c r="B25" s="2"/>
      <c r="D25" s="6"/>
      <c r="E25" s="3"/>
      <c r="F25" s="6"/>
      <c r="G25" s="3"/>
      <c r="H25" s="7"/>
      <c r="I25" s="3"/>
      <c r="J25" s="3"/>
      <c r="K25" s="3"/>
      <c r="L25" s="3"/>
      <c r="M25" s="3"/>
      <c r="N25" s="3"/>
    </row>
    <row r="26" spans="1:16" x14ac:dyDescent="0.25">
      <c r="A26" s="2"/>
      <c r="B26" s="6" t="s">
        <v>6</v>
      </c>
      <c r="C26" s="3"/>
      <c r="D26" s="6" t="s">
        <v>7</v>
      </c>
      <c r="E26" s="3"/>
      <c r="F26" s="7" t="s">
        <v>9</v>
      </c>
      <c r="G26" s="3"/>
      <c r="H26" s="4" t="s">
        <v>10</v>
      </c>
      <c r="J26" s="3"/>
      <c r="K26" s="3"/>
      <c r="L26" s="3"/>
      <c r="M26" s="3"/>
      <c r="N26" s="3"/>
    </row>
    <row r="27" spans="1:16" x14ac:dyDescent="0.25">
      <c r="A27" s="6" t="s">
        <v>4</v>
      </c>
      <c r="B27" s="17">
        <f>$B$29/(1+$D$5)</f>
        <v>106.47</v>
      </c>
      <c r="C27" s="3"/>
      <c r="D27" s="12">
        <f>$D$29/(1+$D$5)</f>
        <v>135</v>
      </c>
      <c r="E27" s="3"/>
      <c r="F27" s="44" t="e">
        <f>$I$19</f>
        <v>#DIV/0!</v>
      </c>
      <c r="G27" s="3"/>
      <c r="H27" s="42" t="e">
        <f>$I$20</f>
        <v>#DIV/0!</v>
      </c>
      <c r="J27" s="24"/>
      <c r="K27" s="3"/>
      <c r="L27" s="3"/>
      <c r="M27" s="3"/>
      <c r="N27" s="3"/>
    </row>
    <row r="28" spans="1:16" x14ac:dyDescent="0.25">
      <c r="A28" s="6" t="s">
        <v>0</v>
      </c>
      <c r="B28" s="11">
        <f>$B$27*$C$5</f>
        <v>0</v>
      </c>
      <c r="C28" s="3"/>
      <c r="D28" s="3">
        <f>$D$27*$C$5</f>
        <v>0</v>
      </c>
      <c r="E28" s="3"/>
      <c r="F28" s="3" t="e">
        <f>$F$27*$C$5</f>
        <v>#DIV/0!</v>
      </c>
      <c r="G28" s="3"/>
      <c r="H28" s="3" t="e">
        <f>$H$27*$C$5</f>
        <v>#DIV/0!</v>
      </c>
      <c r="J28" s="3"/>
      <c r="K28" s="3"/>
      <c r="L28" s="3"/>
      <c r="M28" s="3"/>
      <c r="N28" s="3"/>
      <c r="O28" s="3"/>
    </row>
    <row r="29" spans="1:16" x14ac:dyDescent="0.25">
      <c r="A29" s="6" t="s">
        <v>17</v>
      </c>
      <c r="B29" s="11">
        <v>106.47</v>
      </c>
      <c r="C29" s="3"/>
      <c r="D29" s="3">
        <v>135</v>
      </c>
      <c r="E29" s="3"/>
      <c r="F29" s="3" t="e">
        <f>SUM($F$27+$F$28)</f>
        <v>#DIV/0!</v>
      </c>
      <c r="G29" s="3"/>
      <c r="H29" s="3" t="e">
        <f>SUM($H$27+$H$28)</f>
        <v>#DIV/0!</v>
      </c>
      <c r="J29" s="3"/>
      <c r="K29" s="3"/>
      <c r="L29" s="3"/>
      <c r="M29" s="3"/>
      <c r="N29" s="3"/>
      <c r="O29" s="4"/>
    </row>
    <row r="30" spans="1:16" x14ac:dyDescent="0.25">
      <c r="B30" s="11"/>
      <c r="C30" s="4"/>
      <c r="D30" s="3"/>
      <c r="E30" s="4"/>
      <c r="F30" s="3"/>
      <c r="G30" s="4"/>
      <c r="H30" s="3"/>
      <c r="J30" s="3"/>
      <c r="K30" s="3"/>
      <c r="L30" s="3"/>
      <c r="M30" s="3"/>
      <c r="N30" s="3"/>
      <c r="O30" s="3"/>
    </row>
    <row r="31" spans="1:16" x14ac:dyDescent="0.25">
      <c r="A31" s="2" t="s">
        <v>26</v>
      </c>
      <c r="B31" s="14">
        <f>$B$29*$C$3</f>
        <v>0</v>
      </c>
      <c r="D31" s="13">
        <f>$D$29*$C$3</f>
        <v>0</v>
      </c>
      <c r="F31" s="45" t="e">
        <f>$F$29*$C$3</f>
        <v>#DIV/0!</v>
      </c>
      <c r="H31" s="43" t="e">
        <f>$H$29*$C$3</f>
        <v>#DIV/0!</v>
      </c>
      <c r="J31" s="3"/>
      <c r="K31" s="3"/>
      <c r="L31" s="3"/>
      <c r="M31" s="3"/>
    </row>
    <row r="32" spans="1:16" x14ac:dyDescent="0.25">
      <c r="I32" s="3"/>
      <c r="L32" s="3"/>
      <c r="M32" s="3"/>
    </row>
    <row r="33" spans="12:16" x14ac:dyDescent="0.25">
      <c r="L33" s="3"/>
      <c r="M33" s="3"/>
    </row>
    <row r="34" spans="12:16" x14ac:dyDescent="0.25">
      <c r="L34" s="3"/>
      <c r="M34" s="3"/>
      <c r="P34" s="3"/>
    </row>
  </sheetData>
  <sheetProtection sheet="1" selectLockedCells="1"/>
  <mergeCells count="1">
    <mergeCell ref="C1:G1"/>
  </mergeCells>
  <pageMargins left="0.7" right="0.7" top="0.75" bottom="0.75" header="0.3" footer="0.3"/>
  <pageSetup paperSize="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E4A669-7C35-429C-B06F-C77BA0A038FB}">
  <dimension ref="A1:L35"/>
  <sheetViews>
    <sheetView tabSelected="1" topLeftCell="A2" workbookViewId="0">
      <selection activeCell="D2" sqref="D2"/>
    </sheetView>
  </sheetViews>
  <sheetFormatPr defaultRowHeight="15" x14ac:dyDescent="0.25"/>
  <cols>
    <col min="1" max="1" width="42.28515625" bestFit="1" customWidth="1"/>
    <col min="2" max="2" width="19" customWidth="1"/>
    <col min="3" max="3" width="15.7109375" customWidth="1"/>
    <col min="4" max="5" width="19.28515625" bestFit="1" customWidth="1"/>
    <col min="6" max="6" width="21.5703125" customWidth="1"/>
    <col min="7" max="7" width="20.7109375" customWidth="1"/>
    <col min="8" max="8" width="21.7109375" customWidth="1"/>
    <col min="9" max="9" width="21.28515625" bestFit="1" customWidth="1"/>
    <col min="10" max="10" width="19.28515625" customWidth="1"/>
    <col min="11" max="11" width="18" customWidth="1"/>
    <col min="12" max="12" width="12.42578125" bestFit="1" customWidth="1"/>
  </cols>
  <sheetData>
    <row r="1" spans="1:12" ht="23.25" x14ac:dyDescent="0.35">
      <c r="C1" s="52" t="s">
        <v>71</v>
      </c>
      <c r="D1" s="54"/>
      <c r="E1" s="54"/>
      <c r="F1" s="54"/>
    </row>
    <row r="2" spans="1:12" x14ac:dyDescent="0.25">
      <c r="A2" s="2"/>
      <c r="B2" s="2" t="s">
        <v>24</v>
      </c>
      <c r="C2" s="2" t="s">
        <v>5</v>
      </c>
      <c r="D2" s="21" t="s">
        <v>30</v>
      </c>
      <c r="E2" s="22" t="s">
        <v>32</v>
      </c>
      <c r="F2" s="22" t="s">
        <v>33</v>
      </c>
      <c r="G2" s="22" t="s">
        <v>34</v>
      </c>
      <c r="H2" s="22" t="s">
        <v>35</v>
      </c>
      <c r="I2" s="22" t="s">
        <v>36</v>
      </c>
      <c r="J2" s="22" t="s">
        <v>31</v>
      </c>
      <c r="K2" s="2" t="s">
        <v>11</v>
      </c>
      <c r="L2" s="5" t="s">
        <v>15</v>
      </c>
    </row>
    <row r="3" spans="1:12" x14ac:dyDescent="0.25">
      <c r="A3" s="2" t="s">
        <v>42</v>
      </c>
      <c r="B3" s="2"/>
      <c r="C3" s="2"/>
      <c r="D3" s="26"/>
      <c r="E3" s="26"/>
      <c r="F3" s="26"/>
      <c r="G3" s="26"/>
      <c r="H3" s="26"/>
      <c r="I3" s="26"/>
      <c r="J3" s="26"/>
      <c r="K3" s="1">
        <f>(SUM($D$3:$J$3)/13)</f>
        <v>0</v>
      </c>
      <c r="L3" s="5"/>
    </row>
    <row r="4" spans="1:12" x14ac:dyDescent="0.25">
      <c r="A4" s="2" t="s">
        <v>4</v>
      </c>
      <c r="B4" s="23"/>
      <c r="D4" s="16">
        <f>$B$4*$D$3</f>
        <v>0</v>
      </c>
      <c r="E4" s="16">
        <f>$B$4*$E$3</f>
        <v>0</v>
      </c>
      <c r="F4" s="16">
        <f>$B$4*$F$3</f>
        <v>0</v>
      </c>
      <c r="G4" s="3">
        <f>$B$4*$G$3</f>
        <v>0</v>
      </c>
      <c r="H4" s="3">
        <f>$B$4*$H$3</f>
        <v>0</v>
      </c>
      <c r="I4" s="3">
        <f>$B$4*$I$3</f>
        <v>0</v>
      </c>
      <c r="J4" s="3">
        <f>$B$4*$J$3</f>
        <v>0</v>
      </c>
      <c r="K4" s="3">
        <f>SUM($D$4:$J$4)/13</f>
        <v>0</v>
      </c>
    </row>
    <row r="5" spans="1:12" x14ac:dyDescent="0.25">
      <c r="A5" s="2" t="s">
        <v>18</v>
      </c>
      <c r="B5" s="19">
        <f>$C$5</f>
        <v>0</v>
      </c>
      <c r="C5" s="29"/>
      <c r="D5" s="3">
        <f>$D$4*$B$5</f>
        <v>0</v>
      </c>
      <c r="E5" s="3">
        <f>$E$4*$B$5</f>
        <v>0</v>
      </c>
      <c r="F5" s="3">
        <f>$F$4*$B$5</f>
        <v>0</v>
      </c>
      <c r="G5" s="3">
        <f>$G$4*$B$5</f>
        <v>0</v>
      </c>
      <c r="H5" s="3">
        <f>$H$4*$B$5</f>
        <v>0</v>
      </c>
      <c r="I5" s="3">
        <f>$I$4*$B$5</f>
        <v>0</v>
      </c>
      <c r="J5" s="3">
        <f>$J$4*$B$5</f>
        <v>0</v>
      </c>
      <c r="K5" s="3">
        <f>SUM($D$5:$J$5)/13</f>
        <v>0</v>
      </c>
    </row>
    <row r="6" spans="1:12" x14ac:dyDescent="0.25">
      <c r="A6" s="2" t="s">
        <v>2</v>
      </c>
      <c r="D6" s="10">
        <v>0</v>
      </c>
      <c r="E6" s="10">
        <v>0</v>
      </c>
      <c r="F6" s="10">
        <v>0</v>
      </c>
      <c r="G6" s="10">
        <v>0</v>
      </c>
      <c r="H6" s="10">
        <v>0</v>
      </c>
      <c r="I6" s="10">
        <v>0</v>
      </c>
      <c r="J6" s="10">
        <v>0</v>
      </c>
      <c r="K6" s="3">
        <f>SUM($D$6:$J$6)/13</f>
        <v>0</v>
      </c>
    </row>
    <row r="7" spans="1:12" x14ac:dyDescent="0.25">
      <c r="A7" s="2"/>
      <c r="D7" s="3"/>
      <c r="E7" s="3"/>
      <c r="F7" s="3"/>
      <c r="G7" s="3"/>
      <c r="H7" s="3"/>
      <c r="I7" s="3"/>
      <c r="J7" s="3"/>
      <c r="K7" s="3"/>
    </row>
    <row r="8" spans="1:12" x14ac:dyDescent="0.25">
      <c r="A8" s="2"/>
      <c r="D8" s="3"/>
      <c r="E8" s="3"/>
      <c r="F8" s="3"/>
      <c r="G8" s="3"/>
      <c r="H8" s="3"/>
      <c r="I8" s="3"/>
      <c r="J8" s="3"/>
      <c r="K8" s="3"/>
    </row>
    <row r="9" spans="1:12" x14ac:dyDescent="0.25">
      <c r="A9" s="2" t="s">
        <v>43</v>
      </c>
      <c r="B9" s="3"/>
      <c r="C9" s="3"/>
      <c r="D9" s="27">
        <v>0</v>
      </c>
      <c r="E9" s="27">
        <v>0</v>
      </c>
      <c r="F9" s="27">
        <v>0</v>
      </c>
      <c r="G9" s="27">
        <v>0</v>
      </c>
      <c r="H9" s="27">
        <v>0</v>
      </c>
      <c r="I9" s="27">
        <v>0</v>
      </c>
      <c r="J9" s="27">
        <v>0</v>
      </c>
      <c r="K9" s="1">
        <f>SUM($D$9:$J$9)/13</f>
        <v>0</v>
      </c>
    </row>
    <row r="10" spans="1:12" x14ac:dyDescent="0.25">
      <c r="A10" s="2" t="s">
        <v>45</v>
      </c>
      <c r="B10" s="10">
        <v>0</v>
      </c>
      <c r="D10" s="3">
        <f>$B$10*$D$9</f>
        <v>0</v>
      </c>
      <c r="E10" s="3">
        <f>$B$10*$E$9</f>
        <v>0</v>
      </c>
      <c r="F10" s="3">
        <f>$B$10*$F$9</f>
        <v>0</v>
      </c>
      <c r="G10" s="3">
        <f>$B$10*$G$9</f>
        <v>0</v>
      </c>
      <c r="H10" s="3">
        <f>$B$10*$H$9</f>
        <v>0</v>
      </c>
      <c r="I10" s="3">
        <f>$B$10*$I$9</f>
        <v>0</v>
      </c>
      <c r="J10" s="3">
        <f>$B$10*$J$9</f>
        <v>0</v>
      </c>
      <c r="K10" s="3">
        <f>SUM($D$10:$J$10)/13</f>
        <v>0</v>
      </c>
    </row>
    <row r="11" spans="1:12" x14ac:dyDescent="0.25">
      <c r="A11" s="2" t="s">
        <v>68</v>
      </c>
      <c r="B11" s="19">
        <f>$C$11</f>
        <v>0</v>
      </c>
      <c r="C11" s="18">
        <v>0</v>
      </c>
      <c r="D11" s="3">
        <f>$B$11*$D$10</f>
        <v>0</v>
      </c>
      <c r="E11" s="28">
        <f>$B$11*$E$10</f>
        <v>0</v>
      </c>
      <c r="F11" s="28">
        <f>$B$11*$F$10</f>
        <v>0</v>
      </c>
      <c r="G11" s="3">
        <f>$B$11*$G$10</f>
        <v>0</v>
      </c>
      <c r="H11" s="3">
        <f>$B$11*$H$10</f>
        <v>0</v>
      </c>
      <c r="I11" s="3">
        <f>$B$11*$I$10</f>
        <v>0</v>
      </c>
      <c r="J11" s="3">
        <f>$B$11*$J$10</f>
        <v>0</v>
      </c>
      <c r="K11" s="3">
        <f>SUM($D$11:$J$11)/13</f>
        <v>0</v>
      </c>
    </row>
    <row r="12" spans="1:12" x14ac:dyDescent="0.25">
      <c r="A12" s="2"/>
      <c r="B12" s="3"/>
      <c r="C12" s="3"/>
      <c r="D12" s="3"/>
      <c r="E12" s="3"/>
      <c r="F12" s="28"/>
      <c r="G12" s="3"/>
      <c r="H12" s="3"/>
      <c r="I12" s="3"/>
      <c r="J12" s="3"/>
      <c r="K12" s="3"/>
    </row>
    <row r="13" spans="1:12" x14ac:dyDescent="0.25">
      <c r="A13" s="2" t="s">
        <v>44</v>
      </c>
      <c r="D13" s="10">
        <v>0</v>
      </c>
      <c r="E13" s="10">
        <v>0</v>
      </c>
      <c r="F13" s="10">
        <v>0</v>
      </c>
      <c r="G13" s="10">
        <v>0</v>
      </c>
      <c r="H13" s="10">
        <v>0</v>
      </c>
      <c r="I13" s="10">
        <v>0</v>
      </c>
      <c r="J13" s="10">
        <v>0</v>
      </c>
      <c r="K13" s="3">
        <f>SUM($D$13:$J$13)/13</f>
        <v>0</v>
      </c>
    </row>
    <row r="14" spans="1:12" x14ac:dyDescent="0.25">
      <c r="A14" s="2" t="s">
        <v>67</v>
      </c>
      <c r="B14" s="19">
        <f>$C$14</f>
        <v>0</v>
      </c>
      <c r="C14" s="18">
        <v>0</v>
      </c>
      <c r="D14" s="3">
        <f>$B$14*$D$13</f>
        <v>0</v>
      </c>
      <c r="E14" s="24">
        <f>$B$14*$E$13</f>
        <v>0</v>
      </c>
      <c r="F14" s="3">
        <f>$B$14*$F$13</f>
        <v>0</v>
      </c>
      <c r="G14" s="3">
        <f>$B$14*$G$13</f>
        <v>0</v>
      </c>
      <c r="H14" s="3">
        <f>$B$14*$H$13</f>
        <v>0</v>
      </c>
      <c r="I14" s="3">
        <f>$B$14*$I$13</f>
        <v>0</v>
      </c>
      <c r="J14" s="3">
        <f>$B$14*$J$13</f>
        <v>0</v>
      </c>
      <c r="K14" s="3">
        <f>SUM($D$14:$J$14)/13</f>
        <v>0</v>
      </c>
    </row>
    <row r="15" spans="1:12" x14ac:dyDescent="0.25">
      <c r="A15" s="2"/>
      <c r="B15" s="30"/>
      <c r="C15" s="3"/>
      <c r="D15" s="3"/>
      <c r="E15" s="3"/>
      <c r="F15" s="25"/>
      <c r="G15" s="3"/>
      <c r="H15" s="3"/>
      <c r="I15" s="3"/>
      <c r="J15" s="3"/>
      <c r="K15" s="3"/>
    </row>
    <row r="16" spans="1:12" x14ac:dyDescent="0.25">
      <c r="A16" s="2" t="s">
        <v>13</v>
      </c>
      <c r="D16" s="3"/>
      <c r="E16" s="3"/>
      <c r="F16" s="3"/>
      <c r="G16" s="3"/>
      <c r="H16" s="3"/>
      <c r="I16" s="3"/>
      <c r="J16" s="3"/>
      <c r="K16" s="3">
        <f>SUM($K$4+$K$5+$K$6+$K$10+$K$11+$K$13+$K$14)</f>
        <v>0</v>
      </c>
      <c r="L16" s="3">
        <f>$K$16*0.8</f>
        <v>0</v>
      </c>
    </row>
    <row r="17" spans="1:12" x14ac:dyDescent="0.25">
      <c r="A17" s="2" t="s">
        <v>12</v>
      </c>
      <c r="D17" s="3"/>
      <c r="E17" s="3"/>
      <c r="F17" s="3"/>
      <c r="G17" s="3"/>
      <c r="H17" s="3"/>
      <c r="I17" s="3"/>
      <c r="J17" s="3"/>
      <c r="K17" s="3">
        <f>SUM($K$4+$K$6+$K$10+$K$13)</f>
        <v>0</v>
      </c>
      <c r="L17" s="3">
        <f>$K$17*0.8</f>
        <v>0</v>
      </c>
    </row>
    <row r="18" spans="1:12" x14ac:dyDescent="0.25">
      <c r="A18" s="2"/>
      <c r="D18" s="3"/>
      <c r="E18" s="3"/>
      <c r="F18" s="3"/>
      <c r="G18" s="3"/>
      <c r="H18" s="3"/>
      <c r="I18" s="3"/>
      <c r="J18" s="3"/>
      <c r="K18" s="3"/>
      <c r="L18" s="3"/>
    </row>
    <row r="19" spans="1:12" x14ac:dyDescent="0.25">
      <c r="A19" s="2" t="s">
        <v>14</v>
      </c>
      <c r="B19" s="2"/>
      <c r="E19" s="3"/>
      <c r="F19" s="3"/>
      <c r="G19" s="3"/>
      <c r="H19" s="3"/>
      <c r="I19" s="3"/>
      <c r="J19" s="3"/>
      <c r="K19" s="3" t="e">
        <f>$K$16/$K$3</f>
        <v>#DIV/0!</v>
      </c>
      <c r="L19" s="3" t="e">
        <f>$K$19*0.8</f>
        <v>#DIV/0!</v>
      </c>
    </row>
    <row r="20" spans="1:12" x14ac:dyDescent="0.25">
      <c r="A20" s="2" t="s">
        <v>16</v>
      </c>
      <c r="B20" s="2"/>
      <c r="D20" s="3"/>
      <c r="E20" s="3"/>
      <c r="F20" s="24"/>
      <c r="G20" s="3"/>
      <c r="H20" s="3"/>
      <c r="I20" s="3"/>
      <c r="J20" s="3"/>
      <c r="K20" s="15" t="e">
        <f>$K$17/$K$3</f>
        <v>#DIV/0!</v>
      </c>
      <c r="L20" s="3" t="e">
        <f>$K$20*0.8</f>
        <v>#DIV/0!</v>
      </c>
    </row>
    <row r="21" spans="1:12" x14ac:dyDescent="0.25">
      <c r="B21" s="9">
        <v>0.8</v>
      </c>
      <c r="D21" s="15"/>
      <c r="E21" s="3"/>
      <c r="F21" s="3"/>
      <c r="G21" s="3"/>
      <c r="H21" s="3"/>
      <c r="I21" s="3"/>
      <c r="J21" s="3"/>
      <c r="K21" s="3"/>
      <c r="L21" s="3"/>
    </row>
    <row r="22" spans="1:12" x14ac:dyDescent="0.25">
      <c r="B22" s="5"/>
      <c r="D22" s="3"/>
      <c r="E22" s="3"/>
      <c r="F22" s="3"/>
      <c r="G22" s="3"/>
      <c r="H22" s="3"/>
      <c r="I22" s="3"/>
      <c r="J22" s="3"/>
      <c r="K22" s="3"/>
      <c r="L22" s="3"/>
    </row>
    <row r="23" spans="1:12" x14ac:dyDescent="0.25">
      <c r="B23" s="5"/>
      <c r="C23" s="31"/>
      <c r="D23" s="3"/>
      <c r="E23" s="3"/>
      <c r="F23" s="3"/>
      <c r="G23" s="3"/>
      <c r="H23" s="3"/>
      <c r="I23" s="3"/>
      <c r="J23" s="3"/>
      <c r="K23" s="3"/>
      <c r="L23" s="3"/>
    </row>
    <row r="24" spans="1:12" x14ac:dyDescent="0.25">
      <c r="B24" s="5"/>
      <c r="D24" s="3"/>
      <c r="E24" s="3"/>
      <c r="F24" s="3"/>
      <c r="G24" s="3"/>
      <c r="H24" s="3"/>
      <c r="I24" s="3"/>
      <c r="J24" s="3"/>
      <c r="K24" s="15"/>
      <c r="L24" s="3"/>
    </row>
    <row r="25" spans="1:12" x14ac:dyDescent="0.25">
      <c r="B25" s="5"/>
      <c r="D25" s="3"/>
      <c r="E25" s="3"/>
      <c r="F25" s="3"/>
      <c r="G25" s="3"/>
      <c r="H25" s="3"/>
      <c r="I25" s="3"/>
      <c r="J25" s="3"/>
      <c r="K25" s="3"/>
      <c r="L25" s="3"/>
    </row>
    <row r="26" spans="1:12" x14ac:dyDescent="0.25">
      <c r="B26" s="5"/>
      <c r="D26" s="3"/>
      <c r="E26" s="3"/>
      <c r="F26" s="3"/>
      <c r="G26" s="3"/>
      <c r="H26" s="3"/>
      <c r="I26" s="3"/>
      <c r="J26" s="3"/>
      <c r="K26" s="3"/>
      <c r="L26" s="3"/>
    </row>
    <row r="27" spans="1:12" x14ac:dyDescent="0.25">
      <c r="B27" s="5"/>
      <c r="D27" s="3"/>
      <c r="E27" s="3"/>
      <c r="F27" s="3"/>
      <c r="G27" s="3"/>
      <c r="H27" s="3"/>
      <c r="I27" s="3"/>
      <c r="J27" s="3"/>
      <c r="K27" s="3"/>
      <c r="L27" s="3"/>
    </row>
    <row r="28" spans="1:12" x14ac:dyDescent="0.25">
      <c r="A28" s="2"/>
      <c r="D28" s="3"/>
      <c r="E28" s="3"/>
      <c r="F28" s="3"/>
      <c r="G28" s="3"/>
      <c r="H28" s="3"/>
      <c r="I28" s="3"/>
      <c r="J28" s="3"/>
      <c r="K28" s="3"/>
      <c r="L28" s="3"/>
    </row>
    <row r="29" spans="1:12" x14ac:dyDescent="0.25">
      <c r="A29" s="2"/>
      <c r="B29" s="6" t="s">
        <v>6</v>
      </c>
      <c r="C29" s="6"/>
      <c r="D29" s="6" t="s">
        <v>7</v>
      </c>
      <c r="E29" s="6"/>
      <c r="F29" s="7" t="s">
        <v>9</v>
      </c>
      <c r="G29" s="3"/>
      <c r="H29" s="4" t="s">
        <v>10</v>
      </c>
      <c r="I29" s="3"/>
      <c r="J29" s="3"/>
    </row>
    <row r="30" spans="1:12" x14ac:dyDescent="0.25">
      <c r="A30" s="6" t="s">
        <v>4</v>
      </c>
      <c r="B30" s="17">
        <f>$B$32/(1+$B$5)</f>
        <v>106.47</v>
      </c>
      <c r="C30" s="3"/>
      <c r="D30" s="12">
        <f>$D$32/(1+$B$5)</f>
        <v>135</v>
      </c>
      <c r="E30" s="3"/>
      <c r="F30" s="44" t="e">
        <f>$L$19</f>
        <v>#DIV/0!</v>
      </c>
      <c r="G30" s="3"/>
      <c r="H30" s="42" t="e">
        <f>$L$20</f>
        <v>#DIV/0!</v>
      </c>
      <c r="I30" s="3"/>
      <c r="J30" s="3"/>
    </row>
    <row r="31" spans="1:12" x14ac:dyDescent="0.25">
      <c r="A31" s="6" t="s">
        <v>0</v>
      </c>
      <c r="B31" s="11">
        <f>$B$30*$B$5</f>
        <v>0</v>
      </c>
      <c r="C31" s="3"/>
      <c r="D31" s="3">
        <f>$D$30*$B$5</f>
        <v>0</v>
      </c>
      <c r="E31" s="3"/>
      <c r="F31" s="3" t="e">
        <f>$F$30*$B$5</f>
        <v>#DIV/0!</v>
      </c>
      <c r="G31" s="3"/>
      <c r="H31" s="3" t="e">
        <f>$H$30*$B$5</f>
        <v>#DIV/0!</v>
      </c>
      <c r="I31" s="3"/>
      <c r="J31" s="3"/>
    </row>
    <row r="32" spans="1:12" x14ac:dyDescent="0.25">
      <c r="A32" s="6" t="s">
        <v>17</v>
      </c>
      <c r="B32" s="11">
        <v>106.47</v>
      </c>
      <c r="C32" s="3"/>
      <c r="D32" s="3">
        <v>135</v>
      </c>
      <c r="E32" s="3"/>
      <c r="F32" s="3" t="e">
        <f>SUM($F$30:$F$31)</f>
        <v>#DIV/0!</v>
      </c>
      <c r="G32" s="3"/>
      <c r="H32" s="3" t="e">
        <f>SUM($H$30:$H$31)</f>
        <v>#DIV/0!</v>
      </c>
      <c r="I32" s="3"/>
      <c r="J32" s="3"/>
    </row>
    <row r="33" spans="1:11" x14ac:dyDescent="0.25">
      <c r="B33" s="11"/>
      <c r="C33" s="3"/>
      <c r="D33" s="3"/>
      <c r="E33" s="3"/>
      <c r="F33" s="3"/>
      <c r="G33" s="3"/>
      <c r="H33" s="3"/>
      <c r="I33" s="3"/>
      <c r="J33" s="3"/>
    </row>
    <row r="34" spans="1:11" x14ac:dyDescent="0.25">
      <c r="A34" s="2" t="s">
        <v>53</v>
      </c>
      <c r="B34" s="14">
        <f>$B$32*$K$3</f>
        <v>0</v>
      </c>
      <c r="C34" s="4"/>
      <c r="D34" s="13">
        <f>$D$32*$K$3</f>
        <v>0</v>
      </c>
      <c r="E34" s="4"/>
      <c r="F34" s="45" t="e">
        <f>$F$32*$K$3</f>
        <v>#DIV/0!</v>
      </c>
      <c r="G34" s="3"/>
      <c r="H34" s="43" t="e">
        <f>$H$32*$K$3</f>
        <v>#DIV/0!</v>
      </c>
      <c r="I34" s="3"/>
      <c r="J34" s="4"/>
    </row>
    <row r="35" spans="1:11" x14ac:dyDescent="0.25">
      <c r="G35" s="3"/>
      <c r="K35" s="3"/>
    </row>
  </sheetData>
  <sheetProtection sheet="1" selectLockedCells="1"/>
  <mergeCells count="1">
    <mergeCell ref="C1:F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12DE0D-5F4F-4B63-8CF5-D09384831D6E}">
  <dimension ref="A1:F36"/>
  <sheetViews>
    <sheetView zoomScale="75" zoomScaleNormal="75" workbookViewId="0">
      <selection activeCell="A46" sqref="A46"/>
    </sheetView>
  </sheetViews>
  <sheetFormatPr defaultRowHeight="15" x14ac:dyDescent="0.25"/>
  <cols>
    <col min="1" max="1" width="148.7109375" customWidth="1"/>
    <col min="2" max="2" width="17" customWidth="1"/>
    <col min="6" max="6" width="27.28515625" customWidth="1"/>
    <col min="9" max="9" width="32.7109375" customWidth="1"/>
    <col min="10" max="10" width="21.5703125" customWidth="1"/>
  </cols>
  <sheetData>
    <row r="1" spans="1:6" ht="23.25" x14ac:dyDescent="0.35">
      <c r="A1" s="46" t="s">
        <v>72</v>
      </c>
    </row>
    <row r="2" spans="1:6" x14ac:dyDescent="0.25">
      <c r="A2" s="32" t="s">
        <v>54</v>
      </c>
      <c r="C2" s="64" t="s">
        <v>76</v>
      </c>
      <c r="D2" s="65"/>
      <c r="E2" s="65"/>
      <c r="F2" s="66"/>
    </row>
    <row r="3" spans="1:6" x14ac:dyDescent="0.25">
      <c r="A3" t="s">
        <v>55</v>
      </c>
      <c r="C3" s="59" t="s">
        <v>46</v>
      </c>
      <c r="D3" s="54"/>
      <c r="E3" s="54"/>
      <c r="F3" s="60"/>
    </row>
    <row r="4" spans="1:6" x14ac:dyDescent="0.25">
      <c r="A4" t="s">
        <v>59</v>
      </c>
      <c r="C4" s="59" t="s">
        <v>47</v>
      </c>
      <c r="D4" s="54"/>
      <c r="E4" s="54"/>
      <c r="F4" s="60"/>
    </row>
    <row r="5" spans="1:6" x14ac:dyDescent="0.25">
      <c r="C5" s="59" t="s">
        <v>48</v>
      </c>
      <c r="D5" s="54"/>
      <c r="E5" s="54"/>
      <c r="F5" s="60"/>
    </row>
    <row r="6" spans="1:6" x14ac:dyDescent="0.25">
      <c r="A6" s="32" t="s">
        <v>56</v>
      </c>
      <c r="C6" s="61" t="s">
        <v>49</v>
      </c>
      <c r="D6" s="62"/>
      <c r="E6" s="62"/>
      <c r="F6" s="63"/>
    </row>
    <row r="7" spans="1:6" x14ac:dyDescent="0.25">
      <c r="A7" t="s">
        <v>57</v>
      </c>
    </row>
    <row r="8" spans="1:6" x14ac:dyDescent="0.25">
      <c r="A8" t="s">
        <v>60</v>
      </c>
      <c r="C8" s="55" t="s">
        <v>77</v>
      </c>
      <c r="D8" s="55"/>
      <c r="E8" s="55"/>
      <c r="F8" s="55"/>
    </row>
    <row r="9" spans="1:6" x14ac:dyDescent="0.25">
      <c r="C9" s="56" t="s">
        <v>74</v>
      </c>
      <c r="D9" s="57"/>
      <c r="E9" s="57"/>
      <c r="F9" s="58"/>
    </row>
    <row r="10" spans="1:6" x14ac:dyDescent="0.25">
      <c r="A10" s="32" t="s">
        <v>58</v>
      </c>
      <c r="C10" s="59" t="s">
        <v>78</v>
      </c>
      <c r="D10" s="54"/>
      <c r="E10" s="54"/>
      <c r="F10" s="60"/>
    </row>
    <row r="11" spans="1:6" x14ac:dyDescent="0.25">
      <c r="A11" t="s">
        <v>61</v>
      </c>
      <c r="C11" s="61" t="s">
        <v>75</v>
      </c>
      <c r="D11" s="62"/>
      <c r="E11" s="62"/>
      <c r="F11" s="63"/>
    </row>
    <row r="12" spans="1:6" x14ac:dyDescent="0.25">
      <c r="A12" t="s">
        <v>62</v>
      </c>
    </row>
    <row r="14" spans="1:6" x14ac:dyDescent="0.25">
      <c r="A14" s="32" t="s">
        <v>80</v>
      </c>
    </row>
    <row r="15" spans="1:6" x14ac:dyDescent="0.25">
      <c r="A15" t="s">
        <v>79</v>
      </c>
    </row>
    <row r="17" spans="1:1" x14ac:dyDescent="0.25">
      <c r="A17" s="47" t="s">
        <v>28</v>
      </c>
    </row>
    <row r="18" spans="1:1" x14ac:dyDescent="0.25">
      <c r="A18" t="s">
        <v>27</v>
      </c>
    </row>
    <row r="19" spans="1:1" x14ac:dyDescent="0.25">
      <c r="A19" t="s">
        <v>29</v>
      </c>
    </row>
    <row r="20" spans="1:1" x14ac:dyDescent="0.25">
      <c r="A20" t="s">
        <v>41</v>
      </c>
    </row>
    <row r="22" spans="1:1" x14ac:dyDescent="0.25">
      <c r="A22" s="48" t="s">
        <v>50</v>
      </c>
    </row>
    <row r="23" spans="1:1" x14ac:dyDescent="0.25">
      <c r="A23" t="s">
        <v>37</v>
      </c>
    </row>
    <row r="25" spans="1:1" x14ac:dyDescent="0.25">
      <c r="A25" s="49" t="s">
        <v>51</v>
      </c>
    </row>
    <row r="26" spans="1:1" x14ac:dyDescent="0.25">
      <c r="A26" t="s">
        <v>38</v>
      </c>
    </row>
    <row r="28" spans="1:1" x14ac:dyDescent="0.25">
      <c r="A28" s="50" t="s">
        <v>70</v>
      </c>
    </row>
    <row r="29" spans="1:1" x14ac:dyDescent="0.25">
      <c r="A29" t="s">
        <v>39</v>
      </c>
    </row>
    <row r="30" spans="1:1" x14ac:dyDescent="0.25">
      <c r="A30" t="s">
        <v>52</v>
      </c>
    </row>
    <row r="31" spans="1:1" x14ac:dyDescent="0.25">
      <c r="A31" t="s">
        <v>40</v>
      </c>
    </row>
    <row r="33" spans="1:1" x14ac:dyDescent="0.25">
      <c r="A33" s="51" t="s">
        <v>73</v>
      </c>
    </row>
    <row r="34" spans="1:1" x14ac:dyDescent="0.25">
      <c r="A34" t="s">
        <v>39</v>
      </c>
    </row>
    <row r="35" spans="1:1" x14ac:dyDescent="0.25">
      <c r="A35" t="s">
        <v>52</v>
      </c>
    </row>
    <row r="36" spans="1:1" x14ac:dyDescent="0.25">
      <c r="A36" t="s">
        <v>40</v>
      </c>
    </row>
  </sheetData>
  <sheetProtection sheet="1" objects="1" scenarios="1" selectLockedCells="1"/>
  <mergeCells count="9">
    <mergeCell ref="C8:F8"/>
    <mergeCell ref="C9:F9"/>
    <mergeCell ref="C10:F10"/>
    <mergeCell ref="C11:F11"/>
    <mergeCell ref="C2:F2"/>
    <mergeCell ref="C3:F3"/>
    <mergeCell ref="C4:F4"/>
    <mergeCell ref="C5:F5"/>
    <mergeCell ref="C6:F6"/>
  </mergeCells>
  <pageMargins left="0.7" right="0.7" top="0.75" bottom="0.75" header="0.3" footer="0.3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4</vt:i4>
      </vt:variant>
    </vt:vector>
  </HeadingPairs>
  <TitlesOfParts>
    <vt:vector size="4" baseType="lpstr">
      <vt:lpstr>Månedslønnede</vt:lpstr>
      <vt:lpstr>Timelønnede med fast timetal</vt:lpstr>
      <vt:lpstr>Lønmodtagere uden fast timetal</vt:lpstr>
      <vt:lpstr>Vejledning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Karsten Lyberth-Klausen | Grønlands Erhverv</dc:creator>
  <cp:lastModifiedBy>Karsten Lyberth-Klausen | Grønlands Erhverv</cp:lastModifiedBy>
  <cp:lastPrinted>2021-06-30T10:01:24Z</cp:lastPrinted>
  <dcterms:created xsi:type="dcterms:W3CDTF">2021-06-24T10:03:18Z</dcterms:created>
  <dcterms:modified xsi:type="dcterms:W3CDTF">2025-01-22T15:13:49Z</dcterms:modified>
</cp:coreProperties>
</file>